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8D5ECF3E-D5AB-47B7-8BD3-643C8B4E05B6}" xr6:coauthVersionLast="47" xr6:coauthVersionMax="47" xr10:uidLastSave="{00000000-0000-0000-0000-000000000000}"/>
  <bookViews>
    <workbookView xWindow="390" yWindow="390" windowWidth="21600" windowHeight="11235" xr2:uid="{9680F58F-F406-4E55-8534-441A3C040F5D}"/>
  </bookViews>
  <sheets>
    <sheet name="(印刷用)価格改定参考資料" sheetId="2" r:id="rId1"/>
    <sheet name="→入力用" sheetId="3" r:id="rId2"/>
    <sheet name="①材料価格" sheetId="4" r:id="rId3"/>
    <sheet name="②最低賃金" sheetId="1" r:id="rId4"/>
    <sheet name="(使い方)" sheetId="5" r:id="rId5"/>
  </sheets>
  <definedNames>
    <definedName name="_xlnm.Print_Area" localSheetId="0">'(印刷用)価格改定参考資料'!$A$1:$I$38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" i="2" l="1"/>
  <c r="E7" i="2"/>
  <c r="E25" i="2"/>
  <c r="H36" i="2"/>
  <c r="H23" i="2"/>
  <c r="C5" i="4"/>
  <c r="H8" i="2" s="1"/>
  <c r="G4" i="1"/>
  <c r="F4" i="1"/>
  <c r="E4" i="1"/>
  <c r="D4" i="1"/>
  <c r="C4" i="1"/>
  <c r="G5" i="1"/>
  <c r="F5" i="1"/>
  <c r="E5" i="1"/>
  <c r="D5" i="1"/>
  <c r="C5" i="1"/>
  <c r="C6" i="1" l="1"/>
  <c r="H26" i="2" s="1"/>
</calcChain>
</file>

<file path=xl/sharedStrings.xml><?xml version="1.0" encoding="utf-8"?>
<sst xmlns="http://schemas.openxmlformats.org/spreadsheetml/2006/main" count="91" uniqueCount="84">
  <si>
    <t>北海道</t>
  </si>
  <si>
    <t>都道府県</t>
    <rPh sb="0" eb="4">
      <t>トドウフケン</t>
    </rPh>
    <phoneticPr fontId="2"/>
  </si>
  <si>
    <t>最低賃金</t>
    <rPh sb="0" eb="4">
      <t>サイテイチンギン</t>
    </rPh>
    <phoneticPr fontId="2"/>
  </si>
  <si>
    <t>年度</t>
    <rPh sb="0" eb="2">
      <t>ネンド</t>
    </rPh>
    <phoneticPr fontId="2"/>
  </si>
  <si>
    <t>対象都道府県を選択</t>
    <rPh sb="0" eb="6">
      <t>タイショウトドウフケン</t>
    </rPh>
    <rPh sb="7" eb="9">
      <t>センタク</t>
    </rPh>
    <phoneticPr fontId="2"/>
  </si>
  <si>
    <t>上昇率（5年平均）</t>
    <rPh sb="0" eb="3">
      <t>ジョウショウリツ</t>
    </rPh>
    <rPh sb="5" eb="8">
      <t>ネンヘイキン</t>
    </rPh>
    <phoneticPr fontId="2"/>
  </si>
  <si>
    <t>====DATA====</t>
    <phoneticPr fontId="2"/>
  </si>
  <si>
    <t>出所：</t>
    <rPh sb="0" eb="2">
      <t>シュッショ</t>
    </rPh>
    <phoneticPr fontId="2"/>
  </si>
  <si>
    <t>https://www.mhlw.go.jp/stf/seisakunitsuite/bunya/koyou_roudou/roudoukijun/minimumichiran/</t>
    <phoneticPr fontId="2"/>
  </si>
  <si>
    <t>XX株式会社　御中</t>
    <rPh sb="2" eb="6">
      <t>カブシキガイシャ</t>
    </rPh>
    <rPh sb="7" eb="9">
      <t>オンチュウ</t>
    </rPh>
    <phoneticPr fontId="2"/>
  </si>
  <si>
    <t>以上</t>
    <rPh sb="0" eb="2">
      <t>イジョウ</t>
    </rPh>
    <phoneticPr fontId="2"/>
  </si>
  <si>
    <t>/年</t>
    <rPh sb="1" eb="2">
      <t>ネン</t>
    </rPh>
    <phoneticPr fontId="2"/>
  </si>
  <si>
    <t>上昇率：</t>
    <rPh sb="0" eb="3">
      <t>ジョウショウリツ</t>
    </rPh>
    <phoneticPr fontId="2"/>
  </si>
  <si>
    <t>青森県</t>
    <rPh sb="2" eb="3">
      <t>ケン</t>
    </rPh>
    <phoneticPr fontId="2"/>
  </si>
  <si>
    <t>岩手県</t>
    <rPh sb="2" eb="3">
      <t>ケン</t>
    </rPh>
    <phoneticPr fontId="2"/>
  </si>
  <si>
    <t>宮城県</t>
    <rPh sb="2" eb="3">
      <t>ケン</t>
    </rPh>
    <phoneticPr fontId="2"/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</si>
  <si>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</si>
  <si>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</si>
  <si>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</si>
  <si>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</si>
  <si>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</si>
  <si>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</si>
  <si>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</si>
  <si>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</si>
  <si>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</si>
  <si>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  <rPh sb="3" eb="4">
      <t>ケン</t>
    </rPh>
    <phoneticPr fontId="2"/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</si>
  <si>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</si>
  <si>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</si>
  <si>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</si>
  <si>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</si>
  <si>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</si>
  <si>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</si>
  <si>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</si>
  <si>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</si>
  <si>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</si>
  <si>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</si>
  <si>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</si>
  <si>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</si>
  <si>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</si>
  <si>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</si>
  <si>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</si>
  <si>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  <rPh sb="3" eb="4">
      <t>ケン</t>
    </rPh>
    <phoneticPr fontId="2"/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</si>
  <si>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</si>
  <si>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</si>
  <si>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</si>
  <si>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</si>
  <si>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</si>
  <si>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</si>
  <si>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</si>
  <si>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</si>
  <si>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</si>
  <si>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</si>
  <si>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</si>
  <si>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</si>
  <si>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</si>
  <si>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</si>
  <si>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</si>
  <si>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  <rPh sb="3" eb="4">
      <t>ケン</t>
    </rPh>
    <phoneticPr fontId="2"/>
  </si>
  <si>
    <t>沖縄県</t>
    <rPh sb="2" eb="3">
      <t>ケン</t>
    </rPh>
    <phoneticPr fontId="2"/>
  </si>
  <si>
    <t>年月</t>
  </si>
  <si>
    <t>月初値</t>
  </si>
  <si>
    <t>高値</t>
  </si>
  <si>
    <t>安値</t>
  </si>
  <si>
    <t>鋼材価格（国内市場価格INDEX）</t>
    <rPh sb="0" eb="2">
      <t>コウザイ</t>
    </rPh>
    <rPh sb="2" eb="4">
      <t>カカク</t>
    </rPh>
    <phoneticPr fontId="2"/>
  </si>
  <si>
    <t>https://www.japanmetal.com/memberwel/marketprice</t>
    <phoneticPr fontId="2"/>
  </si>
  <si>
    <t>冷延鋼板　【1.0mm】</t>
    <phoneticPr fontId="2"/>
  </si>
  <si>
    <t>株式会社XX</t>
    <rPh sb="0" eb="4">
      <t>カブシキガイシャ</t>
    </rPh>
    <phoneticPr fontId="2"/>
  </si>
  <si>
    <t>2年間での上昇率：</t>
    <rPh sb="1" eb="3">
      <t>ネンカン</t>
    </rPh>
    <rPh sb="5" eb="7">
      <t>ジョウショウ</t>
    </rPh>
    <rPh sb="7" eb="8">
      <t>リツ</t>
    </rPh>
    <phoneticPr fontId="2"/>
  </si>
  <si>
    <t>材料価格の変動</t>
    <rPh sb="0" eb="4">
      <t>ザイリョウカカク</t>
    </rPh>
    <rPh sb="5" eb="7">
      <t>ヘンドウ</t>
    </rPh>
    <phoneticPr fontId="2"/>
  </si>
  <si>
    <t>2年前からの上昇率</t>
    <rPh sb="1" eb="3">
      <t>ネンマエ</t>
    </rPh>
    <rPh sb="6" eb="9">
      <t>ジョウショウリツ</t>
    </rPh>
    <phoneticPr fontId="2"/>
  </si>
  <si>
    <t>倍</t>
    <rPh sb="0" eb="1">
      <t>バイ</t>
    </rPh>
    <phoneticPr fontId="2"/>
  </si>
  <si>
    <t>産業新聞</t>
    <phoneticPr fontId="2"/>
  </si>
  <si>
    <t>厚生労働省</t>
  </si>
  <si>
    <t>①「材料価格」シートに貴社の製造物原材料の価格推移を入力します。</t>
    <rPh sb="2" eb="4">
      <t>ザイリョウ</t>
    </rPh>
    <rPh sb="4" eb="6">
      <t>カカク</t>
    </rPh>
    <rPh sb="11" eb="13">
      <t>キシャ</t>
    </rPh>
    <rPh sb="14" eb="17">
      <t>セイゾウブツ</t>
    </rPh>
    <rPh sb="17" eb="20">
      <t>ゲンザイリョウ</t>
    </rPh>
    <rPh sb="21" eb="23">
      <t>カカク</t>
    </rPh>
    <rPh sb="23" eb="25">
      <t>スイイ</t>
    </rPh>
    <rPh sb="26" eb="28">
      <t>ニュウリョク</t>
    </rPh>
    <phoneticPr fontId="2"/>
  </si>
  <si>
    <t>（例として板金加工における鋼板の価格推移を設定しています。）</t>
    <rPh sb="1" eb="2">
      <t>レイ</t>
    </rPh>
    <rPh sb="5" eb="9">
      <t>バンキンカコウ</t>
    </rPh>
    <rPh sb="13" eb="15">
      <t>コウバン</t>
    </rPh>
    <rPh sb="16" eb="18">
      <t>カカク</t>
    </rPh>
    <rPh sb="18" eb="20">
      <t>スイイ</t>
    </rPh>
    <rPh sb="21" eb="23">
      <t>セッテイ</t>
    </rPh>
    <phoneticPr fontId="2"/>
  </si>
  <si>
    <t>印刷用資料の折れ線グラフの数字に反映されます。</t>
    <rPh sb="0" eb="3">
      <t>インサツヨウ</t>
    </rPh>
    <rPh sb="3" eb="5">
      <t>シリョウ</t>
    </rPh>
    <rPh sb="6" eb="7">
      <t>オ</t>
    </rPh>
    <rPh sb="8" eb="9">
      <t>セン</t>
    </rPh>
    <rPh sb="13" eb="15">
      <t>スウジ</t>
    </rPh>
    <rPh sb="16" eb="18">
      <t>ハンエイ</t>
    </rPh>
    <phoneticPr fontId="2"/>
  </si>
  <si>
    <t>②「最低賃金」シートの10行目以下の賃金情報を出所に記載の厚生労働省webサイトデータにより最新化します。</t>
    <rPh sb="2" eb="6">
      <t>サイテイチンギン</t>
    </rPh>
    <rPh sb="13" eb="15">
      <t>ギョウメ</t>
    </rPh>
    <rPh sb="15" eb="17">
      <t>イカ</t>
    </rPh>
    <rPh sb="18" eb="22">
      <t>チンギンジョウホウ</t>
    </rPh>
    <rPh sb="23" eb="25">
      <t>シュッショ</t>
    </rPh>
    <rPh sb="26" eb="28">
      <t>キサイ</t>
    </rPh>
    <rPh sb="29" eb="34">
      <t>コウセイロウドウショウ</t>
    </rPh>
    <rPh sb="46" eb="49">
      <t>サイシンカ</t>
    </rPh>
    <phoneticPr fontId="2"/>
  </si>
  <si>
    <t>B2セルの都道府県を貴社の所在地に変更します。</t>
    <rPh sb="5" eb="9">
      <t>トドウフケン</t>
    </rPh>
    <rPh sb="10" eb="12">
      <t>キシャ</t>
    </rPh>
    <rPh sb="13" eb="16">
      <t>ショザイチ</t>
    </rPh>
    <rPh sb="17" eb="19">
      <t>ヘンコウ</t>
    </rPh>
    <phoneticPr fontId="2"/>
  </si>
  <si>
    <t>印刷資料の棒グラフに反映されます。</t>
    <rPh sb="0" eb="4">
      <t>インサツシリョウ</t>
    </rPh>
    <rPh sb="5" eb="6">
      <t>ボウ</t>
    </rPh>
    <rPh sb="10" eb="12">
      <t>ハンエイ</t>
    </rPh>
    <phoneticPr fontId="2"/>
  </si>
  <si>
    <t>1000円／トン</t>
    <phoneticPr fontId="2"/>
  </si>
  <si>
    <t>材料名</t>
    <rPh sb="0" eb="3">
      <t>ザイリョウメイ</t>
    </rPh>
    <phoneticPr fontId="2"/>
  </si>
  <si>
    <t>単位</t>
    <rPh sb="0" eb="2">
      <t>タンイ</t>
    </rPh>
    <phoneticPr fontId="2"/>
  </si>
  <si>
    <t>C2セルに材料名、C3セルに単位、10行目以降に価格データを入力</t>
    <rPh sb="5" eb="8">
      <t>ザイリョウメイ</t>
    </rPh>
    <rPh sb="14" eb="16">
      <t>タンイ</t>
    </rPh>
    <rPh sb="19" eb="21">
      <t>ギョウメ</t>
    </rPh>
    <rPh sb="21" eb="23">
      <t>イコウ</t>
    </rPh>
    <rPh sb="24" eb="26">
      <t>カカク</t>
    </rPh>
    <rPh sb="30" eb="32">
      <t>ニュウリョク</t>
    </rPh>
    <phoneticPr fontId="2"/>
  </si>
  <si>
    <t>別紙2: 価格改定に関するご参考資料</t>
    <rPh sb="0" eb="2">
      <t>ベッシ</t>
    </rPh>
    <rPh sb="5" eb="7">
      <t>カカク</t>
    </rPh>
    <rPh sb="7" eb="9">
      <t>カイテイ</t>
    </rPh>
    <rPh sb="10" eb="11">
      <t>カン</t>
    </rPh>
    <rPh sb="14" eb="18">
      <t>サンコウシリョウ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</si>
</sst>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\+0.0%;\-\+0.0%;0%"/>
    <numFmt numFmtId="178" formatCode="yyyy&quot;年&quot;m&quot;月&quot;d&quot;日&quot;;@"/>
    <numFmt numFmtId="179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9.9"/>
      <color rgb="FF403F3F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8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4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76" fontId="0" fillId="0" borderId="0" xfId="2" applyNumberFormat="1" applyFont="1" applyBorder="1">
      <alignment vertical="center"/>
    </xf>
    <xf numFmtId="0" fontId="0" fillId="0" borderId="0" xfId="0" quotePrefix="1">
      <alignment vertical="center"/>
    </xf>
    <xf numFmtId="0" fontId="0" fillId="5" borderId="0" xfId="0" applyFill="1">
      <alignment vertical="center"/>
    </xf>
    <xf numFmtId="0" fontId="0" fillId="0" borderId="0" xfId="0" applyProtection="1">
      <alignment vertical="center"/>
      <protection locked="0"/>
    </xf>
    <xf numFmtId="0" fontId="3" fillId="3" borderId="0" xfId="0" applyFont="1" applyFill="1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0" xfId="0" applyFont="1" applyFill="1" applyProtection="1">
      <alignment vertical="center"/>
      <protection locked="0"/>
    </xf>
    <xf numFmtId="176" fontId="8" fillId="0" borderId="0" xfId="2" applyNumberFormat="1" applyFont="1" applyBorder="1">
      <alignment vertical="center"/>
    </xf>
    <xf numFmtId="0" fontId="9" fillId="0" borderId="0" xfId="3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177" fontId="4" fillId="0" borderId="0" xfId="2" applyNumberFormat="1" applyFont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0" fontId="12" fillId="7" borderId="3" xfId="0" applyFont="1" applyFill="1" applyBorder="1" applyAlignment="1">
      <alignment horizontal="center" vertical="center" wrapText="1"/>
    </xf>
    <xf numFmtId="55" fontId="12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9" fillId="0" borderId="0" xfId="3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79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843262680418837E-2"/>
          <c:y val="3.4741170946403575E-2"/>
          <c:w val="0.93915181904264944"/>
          <c:h val="0.769091117607473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②最低賃金!$C$4:$G$4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②最低賃金!$C$5:$G$5</c:f>
              <c:numCache>
                <c:formatCode>General</c:formatCode>
                <c:ptCount val="5"/>
                <c:pt idx="0">
                  <c:v>810</c:v>
                </c:pt>
                <c:pt idx="1">
                  <c:v>835</c:v>
                </c:pt>
                <c:pt idx="2">
                  <c:v>861</c:v>
                </c:pt>
                <c:pt idx="3">
                  <c:v>861</c:v>
                </c:pt>
                <c:pt idx="4">
                  <c:v>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AD-4BFD-8D66-83854949A3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36350191"/>
        <c:axId val="1536349359"/>
      </c:barChart>
      <c:catAx>
        <c:axId val="153635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6349359"/>
        <c:crosses val="autoZero"/>
        <c:auto val="1"/>
        <c:lblAlgn val="ctr"/>
        <c:lblOffset val="100"/>
        <c:noMultiLvlLbl val="0"/>
      </c:catAx>
      <c:valAx>
        <c:axId val="153634935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36350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482939632546E-2"/>
          <c:y val="4.9966370507940998E-2"/>
          <c:w val="0.86979615048118986"/>
          <c:h val="0.64761463634660177"/>
        </c:manualLayout>
      </c:layout>
      <c:lineChart>
        <c:grouping val="standard"/>
        <c:varyColors val="0"/>
        <c:ser>
          <c:idx val="0"/>
          <c:order val="0"/>
          <c:tx>
            <c:strRef>
              <c:f>①材料価格!$C$9</c:f>
              <c:strCache>
                <c:ptCount val="1"/>
                <c:pt idx="0">
                  <c:v>月初値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AF3-4634-918D-A8251647DFD0}"/>
                </c:ext>
              </c:extLst>
            </c:dLbl>
            <c:dLbl>
              <c:idx val="2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F3-4634-918D-A8251647D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①材料価格!$B$10:$B$34</c:f>
              <c:numCache>
                <c:formatCode>yyyy"年"m"月"</c:formatCode>
                <c:ptCount val="25"/>
                <c:pt idx="0">
                  <c:v>44682</c:v>
                </c:pt>
                <c:pt idx="1">
                  <c:v>44652</c:v>
                </c:pt>
                <c:pt idx="2">
                  <c:v>44621</c:v>
                </c:pt>
                <c:pt idx="3">
                  <c:v>44593</c:v>
                </c:pt>
                <c:pt idx="4">
                  <c:v>44562</c:v>
                </c:pt>
                <c:pt idx="5">
                  <c:v>44531</c:v>
                </c:pt>
                <c:pt idx="6">
                  <c:v>44501</c:v>
                </c:pt>
                <c:pt idx="7">
                  <c:v>44470</c:v>
                </c:pt>
                <c:pt idx="8">
                  <c:v>44440</c:v>
                </c:pt>
                <c:pt idx="9">
                  <c:v>44409</c:v>
                </c:pt>
                <c:pt idx="10">
                  <c:v>44378</c:v>
                </c:pt>
                <c:pt idx="11">
                  <c:v>44348</c:v>
                </c:pt>
                <c:pt idx="12">
                  <c:v>44317</c:v>
                </c:pt>
                <c:pt idx="13">
                  <c:v>44287</c:v>
                </c:pt>
                <c:pt idx="14">
                  <c:v>44256</c:v>
                </c:pt>
                <c:pt idx="15">
                  <c:v>44228</c:v>
                </c:pt>
                <c:pt idx="16">
                  <c:v>44197</c:v>
                </c:pt>
                <c:pt idx="17">
                  <c:v>44166</c:v>
                </c:pt>
                <c:pt idx="18">
                  <c:v>44136</c:v>
                </c:pt>
                <c:pt idx="19">
                  <c:v>44105</c:v>
                </c:pt>
                <c:pt idx="20">
                  <c:v>44075</c:v>
                </c:pt>
                <c:pt idx="21">
                  <c:v>44044</c:v>
                </c:pt>
                <c:pt idx="22">
                  <c:v>44013</c:v>
                </c:pt>
                <c:pt idx="23">
                  <c:v>43983</c:v>
                </c:pt>
                <c:pt idx="24">
                  <c:v>43952</c:v>
                </c:pt>
              </c:numCache>
            </c:numRef>
          </c:cat>
          <c:val>
            <c:numRef>
              <c:f>①材料価格!$C$10:$C$34</c:f>
              <c:numCache>
                <c:formatCode>General</c:formatCode>
                <c:ptCount val="25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135</c:v>
                </c:pt>
                <c:pt idx="7">
                  <c:v>135</c:v>
                </c:pt>
                <c:pt idx="8">
                  <c:v>130</c:v>
                </c:pt>
                <c:pt idx="9">
                  <c:v>130</c:v>
                </c:pt>
                <c:pt idx="10">
                  <c:v>130</c:v>
                </c:pt>
                <c:pt idx="11">
                  <c:v>115</c:v>
                </c:pt>
                <c:pt idx="12">
                  <c:v>105</c:v>
                </c:pt>
                <c:pt idx="13">
                  <c:v>100</c:v>
                </c:pt>
                <c:pt idx="14">
                  <c:v>92</c:v>
                </c:pt>
                <c:pt idx="15">
                  <c:v>87</c:v>
                </c:pt>
                <c:pt idx="16">
                  <c:v>82</c:v>
                </c:pt>
                <c:pt idx="17">
                  <c:v>79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79</c:v>
                </c:pt>
                <c:pt idx="23">
                  <c:v>79</c:v>
                </c:pt>
                <c:pt idx="24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F3-4634-918D-A8251647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436831"/>
        <c:axId val="893437663"/>
      </c:lineChart>
      <c:dateAx>
        <c:axId val="893436831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3437663"/>
        <c:crosses val="autoZero"/>
        <c:auto val="1"/>
        <c:lblOffset val="100"/>
        <c:baseTimeUnit val="months"/>
      </c:dateAx>
      <c:valAx>
        <c:axId val="893437663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3436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195438</xdr:colOff>
      <xdr:row>25</xdr:row>
      <xdr:rowOff>197556</xdr:rowOff>
    </xdr:from>
    <xdr:to>
      <xdr:col>7</xdr:col>
      <xdr:colOff>296332</xdr:colOff>
      <xdr:row>34</xdr:row>
      <xdr:rowOff>162279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89DC6D4-47F8-49CC-9AB5-F4032F795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612539</xdr:colOff>
      <xdr:row>26</xdr:row>
      <xdr:rowOff>89334</xdr:rowOff>
    </xdr:from>
    <xdr:to>
      <xdr:col>5</xdr:col>
      <xdr:colOff>492098</xdr:colOff>
      <xdr:row>27</xdr:row>
      <xdr:rowOff>188111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2EF32076-715F-C5DD-3B95-297D3DA9AE65}"/>
            </a:ext>
          </a:extLst>
        </xdr:cNvPr>
        <xdr:cNvSpPr/>
      </xdr:nvSpPr>
      <xdr:spPr>
        <a:xfrm rot="20630554">
          <a:off x="1275761" y="6305278"/>
          <a:ext cx="2532448" cy="324555"/>
        </a:xfrm>
        <a:prstGeom prst="rightArrow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599721</xdr:colOff>
      <xdr:row>7</xdr:row>
      <xdr:rowOff>183441</xdr:rowOff>
    </xdr:from>
    <xdr:to>
      <xdr:col>7</xdr:col>
      <xdr:colOff>529165</xdr:colOff>
      <xdr:row>21</xdr:row>
      <xdr:rowOff>155219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F88D4BC7-CD79-4332-BC81-4E3AF0348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621815</xdr:colOff>
      <xdr:row>10</xdr:row>
      <xdr:rowOff>216332</xdr:rowOff>
    </xdr:from>
    <xdr:to>
      <xdr:col>7</xdr:col>
      <xdr:colOff>271151</xdr:colOff>
      <xdr:row>12</xdr:row>
      <xdr:rowOff>89333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7FAD467D-592D-4F76-EB9B-560336B2C67E}"/>
            </a:ext>
          </a:extLst>
        </xdr:cNvPr>
        <xdr:cNvSpPr/>
      </xdr:nvSpPr>
      <xdr:spPr>
        <a:xfrm rot="20027330">
          <a:off x="2611482" y="2728110"/>
          <a:ext cx="2302225" cy="324556"/>
        </a:xfrm>
        <a:prstGeom prst="rightArrow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japanmetal.com/memberwel/marketpric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mhlw.go.jp/stf/seisakunitsuite/bunya/koyou_roudou/roudoukijun/minimumichiran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A347-59B6-40C5-83AD-E1C928FBFBC1}">
  <dimension ref="B1:I38"/>
  <sheetViews>
    <sheetView tabSelected="1" view="pageBreakPreview" zoomScaleNormal="100" zoomScaleSheetLayoutView="100" workbookViewId="0">
      <selection activeCell="E5" sqref="E5"/>
    </sheetView>
  </sheetViews>
  <sheetFormatPr defaultRowHeight="18.75" x14ac:dyDescent="0.4"/>
  <cols>
    <col min="8" max="8" width="7.625" customWidth="1"/>
    <col min="9" max="9" width="10.25" bestFit="1" customWidth="1"/>
  </cols>
  <sheetData>
    <row r="1" spans="2:9" x14ac:dyDescent="0.4">
      <c r="H1" s="31"/>
      <c r="I1" s="23">
        <f ca="1">TODAY()</f>
        <v>44813</v>
      </c>
    </row>
    <row r="2" spans="2:9" x14ac:dyDescent="0.4">
      <c r="B2" t="s">
        <v>9</v>
      </c>
    </row>
    <row r="3" spans="2:9" x14ac:dyDescent="0.4">
      <c r="H3" t="s">
        <v>66</v>
      </c>
    </row>
    <row r="5" spans="2:9" ht="33" x14ac:dyDescent="0.4">
      <c r="E5" s="22" t="s">
        <v>83</v>
      </c>
    </row>
    <row r="7" spans="2:9" ht="24" x14ac:dyDescent="0.4">
      <c r="E7" s="21" t="str">
        <f>"(1)"&amp;①材料価格!C2&amp;"の価格推移（"&amp;①材料価格!C3&amp;"）"</f>
        <v>(1)冷延鋼板　【1.0mm】の価格推移（1000円／トン）</v>
      </c>
    </row>
    <row r="8" spans="2:9" x14ac:dyDescent="0.4">
      <c r="G8" s="32" t="s">
        <v>67</v>
      </c>
      <c r="H8" s="33">
        <f>①材料価格!C5</f>
        <v>1.7073170731707317</v>
      </c>
      <c r="I8" t="s">
        <v>70</v>
      </c>
    </row>
    <row r="23" spans="5:9" x14ac:dyDescent="0.4">
      <c r="G23" s="32" t="s">
        <v>7</v>
      </c>
      <c r="H23" t="str">
        <f>①材料価格!C7</f>
        <v>産業新聞</v>
      </c>
    </row>
    <row r="24" spans="5:9" x14ac:dyDescent="0.4">
      <c r="G24" s="32"/>
    </row>
    <row r="25" spans="5:9" ht="24" x14ac:dyDescent="0.4">
      <c r="E25" s="21" t="str">
        <f>"(2)"&amp;②最低賃金!B2&amp;"の最低賃金の推移（円）"</f>
        <v>(2)北海道の最低賃金の推移（円）</v>
      </c>
    </row>
    <row r="26" spans="5:9" ht="19.5" x14ac:dyDescent="0.4">
      <c r="G26" s="26" t="s">
        <v>12</v>
      </c>
      <c r="H26" s="24">
        <f>②最低賃金!C6</f>
        <v>2.3538505656753195E-2</v>
      </c>
      <c r="I26" s="25" t="s">
        <v>11</v>
      </c>
    </row>
    <row r="36" spans="7:9" x14ac:dyDescent="0.4">
      <c r="G36" s="32" t="s">
        <v>7</v>
      </c>
      <c r="H36" t="str">
        <f>②最低賃金!C9</f>
        <v>厚生労働省</v>
      </c>
    </row>
    <row r="37" spans="7:9" x14ac:dyDescent="0.4">
      <c r="G37" s="32"/>
    </row>
    <row r="38" spans="7:9" x14ac:dyDescent="0.4">
      <c r="I38" s="32" t="s">
        <v>10</v>
      </c>
    </row>
  </sheetData>
  <phoneticPr fontId="2"/>
  <pageMargins left="0.7" right="0.7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605A7-AA40-4D8F-8F3C-5282E3B7D4A1}">
  <sheetPr>
    <tabColor theme="0" tint="-0.499984740745262"/>
  </sheetPr>
  <dimension ref="A1"/>
  <sheetViews>
    <sheetView showGridLines="0" workbookViewId="0"/>
  </sheetViews>
  <sheetFormatPr defaultColWidth="8.625" defaultRowHeight="18.75" x14ac:dyDescent="0.4"/>
  <cols>
    <col min="1" max="16384" width="8.625" style="11"/>
  </cols>
  <sheetData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44B0C-8BAE-4D50-A84E-FBDB3A9F65FE}">
  <dimension ref="A1:E34"/>
  <sheetViews>
    <sheetView showGridLines="0" workbookViewId="0"/>
  </sheetViews>
  <sheetFormatPr defaultRowHeight="18.75" x14ac:dyDescent="0.4"/>
  <cols>
    <col min="1" max="1" width="3.875" customWidth="1"/>
    <col min="2" max="2" width="14.875" customWidth="1"/>
    <col min="3" max="3" width="20.875" bestFit="1" customWidth="1"/>
    <col min="4" max="4" width="12.125" customWidth="1"/>
    <col min="8" max="8" width="12.5" customWidth="1"/>
  </cols>
  <sheetData>
    <row r="1" spans="1:5" x14ac:dyDescent="0.4">
      <c r="A1" s="3" t="s">
        <v>68</v>
      </c>
    </row>
    <row r="2" spans="1:5" x14ac:dyDescent="0.4">
      <c r="A2" s="3"/>
      <c r="B2" t="s">
        <v>80</v>
      </c>
      <c r="C2" s="34" t="s">
        <v>65</v>
      </c>
    </row>
    <row r="3" spans="1:5" x14ac:dyDescent="0.4">
      <c r="A3" s="3"/>
      <c r="B3" t="s">
        <v>81</v>
      </c>
      <c r="C3" s="34" t="s">
        <v>79</v>
      </c>
    </row>
    <row r="4" spans="1:5" ht="17.45" customHeight="1" x14ac:dyDescent="0.4"/>
    <row r="5" spans="1:5" x14ac:dyDescent="0.4">
      <c r="B5" s="32" t="s">
        <v>69</v>
      </c>
      <c r="C5" s="33">
        <f>C10/C34</f>
        <v>1.7073170731707317</v>
      </c>
      <c r="D5" t="s">
        <v>70</v>
      </c>
    </row>
    <row r="6" spans="1:5" x14ac:dyDescent="0.4">
      <c r="A6" t="s">
        <v>63</v>
      </c>
    </row>
    <row r="7" spans="1:5" x14ac:dyDescent="0.4">
      <c r="B7" s="32" t="s">
        <v>7</v>
      </c>
      <c r="C7" t="s">
        <v>71</v>
      </c>
      <c r="D7" s="30" t="s">
        <v>64</v>
      </c>
    </row>
    <row r="8" spans="1:5" ht="19.5" thickBot="1" x14ac:dyDescent="0.45">
      <c r="B8" s="35"/>
    </row>
    <row r="9" spans="1:5" ht="19.5" thickBot="1" x14ac:dyDescent="0.45">
      <c r="B9" s="27" t="s">
        <v>59</v>
      </c>
      <c r="C9" s="27" t="s">
        <v>60</v>
      </c>
      <c r="D9" s="27" t="s">
        <v>61</v>
      </c>
      <c r="E9" s="27" t="s">
        <v>62</v>
      </c>
    </row>
    <row r="10" spans="1:5" ht="19.5" thickBot="1" x14ac:dyDescent="0.45">
      <c r="B10" s="28">
        <v>44682</v>
      </c>
      <c r="C10" s="29">
        <v>140</v>
      </c>
      <c r="D10" s="29">
        <v>140</v>
      </c>
      <c r="E10" s="29">
        <v>140</v>
      </c>
    </row>
    <row r="11" spans="1:5" ht="19.5" thickBot="1" x14ac:dyDescent="0.45">
      <c r="B11" s="28">
        <v>44652</v>
      </c>
      <c r="C11" s="29">
        <v>140</v>
      </c>
      <c r="D11" s="29">
        <v>140</v>
      </c>
      <c r="E11" s="29">
        <v>140</v>
      </c>
    </row>
    <row r="12" spans="1:5" ht="19.5" thickBot="1" x14ac:dyDescent="0.45">
      <c r="B12" s="28">
        <v>44621</v>
      </c>
      <c r="C12" s="29">
        <v>140</v>
      </c>
      <c r="D12" s="29">
        <v>140</v>
      </c>
      <c r="E12" s="29">
        <v>140</v>
      </c>
    </row>
    <row r="13" spans="1:5" ht="19.5" thickBot="1" x14ac:dyDescent="0.45">
      <c r="B13" s="28">
        <v>44593</v>
      </c>
      <c r="C13" s="29">
        <v>140</v>
      </c>
      <c r="D13" s="29">
        <v>140</v>
      </c>
      <c r="E13" s="29">
        <v>140</v>
      </c>
    </row>
    <row r="14" spans="1:5" ht="19.5" thickBot="1" x14ac:dyDescent="0.45">
      <c r="B14" s="28">
        <v>44562</v>
      </c>
      <c r="C14" s="29">
        <v>140</v>
      </c>
      <c r="D14" s="29">
        <v>140</v>
      </c>
      <c r="E14" s="29">
        <v>140</v>
      </c>
    </row>
    <row r="15" spans="1:5" ht="19.5" thickBot="1" x14ac:dyDescent="0.45">
      <c r="B15" s="28">
        <v>44531</v>
      </c>
      <c r="C15" s="29">
        <v>140</v>
      </c>
      <c r="D15" s="29">
        <v>140</v>
      </c>
      <c r="E15" s="29">
        <v>140</v>
      </c>
    </row>
    <row r="16" spans="1:5" ht="19.5" thickBot="1" x14ac:dyDescent="0.45">
      <c r="B16" s="28">
        <v>44501</v>
      </c>
      <c r="C16" s="29">
        <v>135</v>
      </c>
      <c r="D16" s="29">
        <v>140</v>
      </c>
      <c r="E16" s="29">
        <v>135</v>
      </c>
    </row>
    <row r="17" spans="2:5" ht="19.5" thickBot="1" x14ac:dyDescent="0.45">
      <c r="B17" s="28">
        <v>44470</v>
      </c>
      <c r="C17" s="29">
        <v>135</v>
      </c>
      <c r="D17" s="29">
        <v>135</v>
      </c>
      <c r="E17" s="29">
        <v>135</v>
      </c>
    </row>
    <row r="18" spans="2:5" ht="19.5" thickBot="1" x14ac:dyDescent="0.45">
      <c r="B18" s="28">
        <v>44440</v>
      </c>
      <c r="C18" s="29">
        <v>130</v>
      </c>
      <c r="D18" s="29">
        <v>135</v>
      </c>
      <c r="E18" s="29">
        <v>130</v>
      </c>
    </row>
    <row r="19" spans="2:5" ht="19.5" thickBot="1" x14ac:dyDescent="0.45">
      <c r="B19" s="28">
        <v>44409</v>
      </c>
      <c r="C19" s="29">
        <v>130</v>
      </c>
      <c r="D19" s="29">
        <v>130</v>
      </c>
      <c r="E19" s="29">
        <v>130</v>
      </c>
    </row>
    <row r="20" spans="2:5" ht="19.5" thickBot="1" x14ac:dyDescent="0.45">
      <c r="B20" s="28">
        <v>44378</v>
      </c>
      <c r="C20" s="29">
        <v>130</v>
      </c>
      <c r="D20" s="29">
        <v>130</v>
      </c>
      <c r="E20" s="29">
        <v>130</v>
      </c>
    </row>
    <row r="21" spans="2:5" ht="19.5" thickBot="1" x14ac:dyDescent="0.45">
      <c r="B21" s="28">
        <v>44348</v>
      </c>
      <c r="C21" s="29">
        <v>115</v>
      </c>
      <c r="D21" s="29">
        <v>130</v>
      </c>
      <c r="E21" s="29">
        <v>115</v>
      </c>
    </row>
    <row r="22" spans="2:5" ht="19.5" thickBot="1" x14ac:dyDescent="0.45">
      <c r="B22" s="28">
        <v>44317</v>
      </c>
      <c r="C22" s="29">
        <v>105</v>
      </c>
      <c r="D22" s="29">
        <v>115</v>
      </c>
      <c r="E22" s="29">
        <v>105</v>
      </c>
    </row>
    <row r="23" spans="2:5" ht="19.5" thickBot="1" x14ac:dyDescent="0.45">
      <c r="B23" s="28">
        <v>44287</v>
      </c>
      <c r="C23" s="29">
        <v>100</v>
      </c>
      <c r="D23" s="29">
        <v>105</v>
      </c>
      <c r="E23" s="29">
        <v>100</v>
      </c>
    </row>
    <row r="24" spans="2:5" ht="19.5" thickBot="1" x14ac:dyDescent="0.45">
      <c r="B24" s="28">
        <v>44256</v>
      </c>
      <c r="C24" s="29">
        <v>92</v>
      </c>
      <c r="D24" s="29">
        <v>100</v>
      </c>
      <c r="E24" s="29">
        <v>92</v>
      </c>
    </row>
    <row r="25" spans="2:5" ht="19.5" thickBot="1" x14ac:dyDescent="0.45">
      <c r="B25" s="28">
        <v>44228</v>
      </c>
      <c r="C25" s="29">
        <v>87</v>
      </c>
      <c r="D25" s="29">
        <v>92</v>
      </c>
      <c r="E25" s="29">
        <v>87</v>
      </c>
    </row>
    <row r="26" spans="2:5" ht="19.5" thickBot="1" x14ac:dyDescent="0.45">
      <c r="B26" s="28">
        <v>44197</v>
      </c>
      <c r="C26" s="29">
        <v>82</v>
      </c>
      <c r="D26" s="29">
        <v>87</v>
      </c>
      <c r="E26" s="29">
        <v>82</v>
      </c>
    </row>
    <row r="27" spans="2:5" ht="19.5" thickBot="1" x14ac:dyDescent="0.45">
      <c r="B27" s="28">
        <v>44166</v>
      </c>
      <c r="C27" s="29">
        <v>79</v>
      </c>
      <c r="D27" s="29">
        <v>82</v>
      </c>
      <c r="E27" s="29">
        <v>79</v>
      </c>
    </row>
    <row r="28" spans="2:5" ht="19.5" thickBot="1" x14ac:dyDescent="0.45">
      <c r="B28" s="28">
        <v>44136</v>
      </c>
      <c r="C28" s="29">
        <v>77</v>
      </c>
      <c r="D28" s="29">
        <v>79</v>
      </c>
      <c r="E28" s="29">
        <v>77</v>
      </c>
    </row>
    <row r="29" spans="2:5" ht="19.5" thickBot="1" x14ac:dyDescent="0.45">
      <c r="B29" s="28">
        <v>44105</v>
      </c>
      <c r="C29" s="29">
        <v>77</v>
      </c>
      <c r="D29" s="29">
        <v>77</v>
      </c>
      <c r="E29" s="29">
        <v>77</v>
      </c>
    </row>
    <row r="30" spans="2:5" ht="19.5" thickBot="1" x14ac:dyDescent="0.45">
      <c r="B30" s="28">
        <v>44075</v>
      </c>
      <c r="C30" s="29">
        <v>77</v>
      </c>
      <c r="D30" s="29">
        <v>77</v>
      </c>
      <c r="E30" s="29">
        <v>77</v>
      </c>
    </row>
    <row r="31" spans="2:5" ht="19.5" thickBot="1" x14ac:dyDescent="0.45">
      <c r="B31" s="28">
        <v>44044</v>
      </c>
      <c r="C31" s="29">
        <v>77</v>
      </c>
      <c r="D31" s="29">
        <v>77</v>
      </c>
      <c r="E31" s="29">
        <v>77</v>
      </c>
    </row>
    <row r="32" spans="2:5" ht="19.5" thickBot="1" x14ac:dyDescent="0.45">
      <c r="B32" s="28">
        <v>44013</v>
      </c>
      <c r="C32" s="29">
        <v>79</v>
      </c>
      <c r="D32" s="29">
        <v>79</v>
      </c>
      <c r="E32" s="29">
        <v>79</v>
      </c>
    </row>
    <row r="33" spans="2:5" ht="19.5" thickBot="1" x14ac:dyDescent="0.45">
      <c r="B33" s="28">
        <v>43983</v>
      </c>
      <c r="C33" s="29">
        <v>79</v>
      </c>
      <c r="D33" s="29">
        <v>79</v>
      </c>
      <c r="E33" s="29">
        <v>79</v>
      </c>
    </row>
    <row r="34" spans="2:5" ht="19.5" thickBot="1" x14ac:dyDescent="0.45">
      <c r="B34" s="28">
        <v>43952</v>
      </c>
      <c r="C34" s="29">
        <v>82</v>
      </c>
      <c r="D34" s="29">
        <v>82</v>
      </c>
      <c r="E34" s="29">
        <v>82</v>
      </c>
    </row>
  </sheetData>
  <phoneticPr fontId="2"/>
  <hyperlinks>
    <hyperlink ref="D7" r:id="rId1" xr:uid="{7ED24987-7AB5-48F5-BE6B-677771AF5559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C614-5AC3-4E2E-90D6-350FA049180C}">
  <dimension ref="A1:K57"/>
  <sheetViews>
    <sheetView showGridLines="0" workbookViewId="0">
      <selection activeCell="B2" sqref="B2"/>
    </sheetView>
  </sheetViews>
  <sheetFormatPr defaultRowHeight="18.75" x14ac:dyDescent="0.4"/>
  <cols>
    <col min="1" max="1" width="29.875" bestFit="1" customWidth="1"/>
    <col min="2" max="2" width="18.375" customWidth="1"/>
    <col min="3" max="3" width="10.375" bestFit="1" customWidth="1"/>
  </cols>
  <sheetData>
    <row r="1" spans="1:11" x14ac:dyDescent="0.4">
      <c r="A1" s="3" t="s">
        <v>2</v>
      </c>
    </row>
    <row r="2" spans="1:11" s="16" customFormat="1" ht="42.75" x14ac:dyDescent="0.4">
      <c r="A2" s="15" t="s">
        <v>4</v>
      </c>
      <c r="B2" s="17" t="s">
        <v>0</v>
      </c>
    </row>
    <row r="3" spans="1:11" x14ac:dyDescent="0.4">
      <c r="A3" s="6"/>
    </row>
    <row r="4" spans="1:11" x14ac:dyDescent="0.4">
      <c r="B4" s="7" t="s">
        <v>3</v>
      </c>
      <c r="C4" s="4">
        <f>C10</f>
        <v>2017</v>
      </c>
      <c r="D4" s="4">
        <f>D10</f>
        <v>2018</v>
      </c>
      <c r="E4" s="4">
        <f>E10</f>
        <v>2019</v>
      </c>
      <c r="F4" s="4">
        <f>F10</f>
        <v>2020</v>
      </c>
      <c r="G4" s="4">
        <f>G10</f>
        <v>2021</v>
      </c>
    </row>
    <row r="5" spans="1:11" x14ac:dyDescent="0.4">
      <c r="B5" s="7" t="s">
        <v>2</v>
      </c>
      <c r="C5" s="5">
        <f>INDEX($B$11:$G$57,MATCH($B$2,$B$11:$B$57,0),2)</f>
        <v>810</v>
      </c>
      <c r="D5" s="5">
        <f>INDEX($B$11:$G$57,MATCH($B$2,$B$11:$B$57,0),3)</f>
        <v>835</v>
      </c>
      <c r="E5" s="5">
        <f>INDEX($B$11:$G$57,MATCH($B$2,$B$11:$B$57,0),4)</f>
        <v>861</v>
      </c>
      <c r="F5" s="5">
        <f>INDEX($B$11:$G$57,MATCH($B$2,$B$11:$B$57,0),5)</f>
        <v>861</v>
      </c>
      <c r="G5" s="5">
        <f>INDEX($B$11:$G$57,MATCH($B$2,$B$11:$B$57,0),6)</f>
        <v>889</v>
      </c>
    </row>
    <row r="6" spans="1:11" x14ac:dyDescent="0.4">
      <c r="B6" s="8" t="s">
        <v>5</v>
      </c>
      <c r="C6" s="18">
        <f>(G5/C5)^(1/4)-1</f>
        <v>2.3538505656753195E-2</v>
      </c>
    </row>
    <row r="7" spans="1:11" x14ac:dyDescent="0.4">
      <c r="A7" s="8"/>
      <c r="B7" s="9"/>
    </row>
    <row r="8" spans="1:11" x14ac:dyDescent="0.4">
      <c r="A8" s="10" t="s">
        <v>6</v>
      </c>
    </row>
    <row r="9" spans="1:11" x14ac:dyDescent="0.4">
      <c r="B9" s="20" t="s">
        <v>7</v>
      </c>
      <c r="C9" t="s">
        <v>72</v>
      </c>
      <c r="D9" s="19" t="s">
        <v>8</v>
      </c>
      <c r="E9" s="12"/>
      <c r="F9" s="12"/>
    </row>
    <row r="10" spans="1:11" x14ac:dyDescent="0.4">
      <c r="A10" s="20" t="s">
        <v>2</v>
      </c>
      <c r="B10" s="13" t="s">
        <v>1</v>
      </c>
      <c r="C10" s="13">
        <v>2017</v>
      </c>
      <c r="D10" s="13">
        <v>2018</v>
      </c>
      <c r="E10" s="13">
        <v>2019</v>
      </c>
      <c r="F10" s="13">
        <v>2020</v>
      </c>
      <c r="G10" s="13">
        <v>2021</v>
      </c>
    </row>
    <row r="11" spans="1:11" x14ac:dyDescent="0.4">
      <c r="B11" s="12" t="s">
        <v>0</v>
      </c>
      <c r="C11" s="14">
        <v>810</v>
      </c>
      <c r="D11" s="14">
        <v>835</v>
      </c>
      <c r="E11" s="14">
        <v>861</v>
      </c>
      <c r="F11" s="14">
        <v>861</v>
      </c>
      <c r="G11" s="14">
        <v>889</v>
      </c>
      <c r="K11" s="1"/>
    </row>
    <row r="12" spans="1:11" x14ac:dyDescent="0.4">
      <c r="B12" s="12" t="s">
        <v>13</v>
      </c>
      <c r="C12" s="14">
        <v>738</v>
      </c>
      <c r="D12" s="14">
        <v>762</v>
      </c>
      <c r="E12" s="14">
        <v>790</v>
      </c>
      <c r="F12" s="14">
        <v>793</v>
      </c>
      <c r="G12" s="14">
        <v>822</v>
      </c>
      <c r="K12" s="1"/>
    </row>
    <row r="13" spans="1:11" x14ac:dyDescent="0.4">
      <c r="B13" s="12" t="s">
        <v>14</v>
      </c>
      <c r="C13" s="14">
        <v>738</v>
      </c>
      <c r="D13" s="14">
        <v>762</v>
      </c>
      <c r="E13" s="14">
        <v>790</v>
      </c>
      <c r="F13" s="14">
        <v>793</v>
      </c>
      <c r="G13" s="14">
        <v>821</v>
      </c>
      <c r="K13" s="1"/>
    </row>
    <row r="14" spans="1:11" x14ac:dyDescent="0.4">
      <c r="B14" s="12" t="s">
        <v>15</v>
      </c>
      <c r="C14" s="14">
        <v>772</v>
      </c>
      <c r="D14" s="14">
        <v>798</v>
      </c>
      <c r="E14" s="14">
        <v>824</v>
      </c>
      <c r="F14" s="14">
        <v>825</v>
      </c>
      <c r="G14" s="14">
        <v>853</v>
      </c>
      <c r="K14" s="1"/>
    </row>
    <row r="15" spans="1:11" x14ac:dyDescent="0.4">
      <c r="B15" s="12" t="s">
        <v>16</v>
      </c>
      <c r="C15" s="14">
        <v>738</v>
      </c>
      <c r="D15" s="14">
        <v>762</v>
      </c>
      <c r="E15" s="14">
        <v>790</v>
      </c>
      <c r="F15" s="14">
        <v>792</v>
      </c>
      <c r="G15" s="14">
        <v>822</v>
      </c>
      <c r="K15" s="1"/>
    </row>
    <row r="16" spans="1:11" x14ac:dyDescent="0.4">
      <c r="B16" s="12" t="s">
        <v>17</v>
      </c>
      <c r="C16" s="14">
        <v>739</v>
      </c>
      <c r="D16" s="14">
        <v>763</v>
      </c>
      <c r="E16" s="14">
        <v>790</v>
      </c>
      <c r="F16" s="14">
        <v>793</v>
      </c>
      <c r="G16" s="14">
        <v>822</v>
      </c>
      <c r="K16" s="1"/>
    </row>
    <row r="17" spans="2:11" x14ac:dyDescent="0.4">
      <c r="B17" s="12" t="s">
        <v>18</v>
      </c>
      <c r="C17" s="14">
        <v>748</v>
      </c>
      <c r="D17" s="14">
        <v>772</v>
      </c>
      <c r="E17" s="14">
        <v>798</v>
      </c>
      <c r="F17" s="14">
        <v>800</v>
      </c>
      <c r="G17" s="14">
        <v>828</v>
      </c>
      <c r="K17" s="1"/>
    </row>
    <row r="18" spans="2:11" x14ac:dyDescent="0.4">
      <c r="B18" s="12" t="s">
        <v>19</v>
      </c>
      <c r="C18" s="14">
        <v>796</v>
      </c>
      <c r="D18" s="14">
        <v>822</v>
      </c>
      <c r="E18" s="14">
        <v>849</v>
      </c>
      <c r="F18" s="14">
        <v>851</v>
      </c>
      <c r="G18" s="14">
        <v>879</v>
      </c>
      <c r="K18" s="1"/>
    </row>
    <row r="19" spans="2:11" x14ac:dyDescent="0.4">
      <c r="B19" s="12" t="s">
        <v>20</v>
      </c>
      <c r="C19" s="14">
        <v>800</v>
      </c>
      <c r="D19" s="14">
        <v>826</v>
      </c>
      <c r="E19" s="14">
        <v>853</v>
      </c>
      <c r="F19" s="14">
        <v>854</v>
      </c>
      <c r="G19" s="14">
        <v>882</v>
      </c>
      <c r="K19" s="1"/>
    </row>
    <row r="20" spans="2:11" x14ac:dyDescent="0.4">
      <c r="B20" s="12" t="s">
        <v>21</v>
      </c>
      <c r="C20" s="14">
        <v>783</v>
      </c>
      <c r="D20" s="14">
        <v>809</v>
      </c>
      <c r="E20" s="14">
        <v>835</v>
      </c>
      <c r="F20" s="14">
        <v>837</v>
      </c>
      <c r="G20" s="14">
        <v>865</v>
      </c>
      <c r="K20" s="1"/>
    </row>
    <row r="21" spans="2:11" x14ac:dyDescent="0.4">
      <c r="B21" s="12" t="s">
        <v>22</v>
      </c>
      <c r="C21" s="14">
        <v>871</v>
      </c>
      <c r="D21" s="14">
        <v>898</v>
      </c>
      <c r="E21" s="14">
        <v>926</v>
      </c>
      <c r="F21" s="14">
        <v>928</v>
      </c>
      <c r="G21" s="14">
        <v>956</v>
      </c>
      <c r="K21" s="1"/>
    </row>
    <row r="22" spans="2:11" x14ac:dyDescent="0.4">
      <c r="B22" s="12" t="s">
        <v>23</v>
      </c>
      <c r="C22" s="14">
        <v>868</v>
      </c>
      <c r="D22" s="14">
        <v>895</v>
      </c>
      <c r="E22" s="14">
        <v>923</v>
      </c>
      <c r="F22" s="14">
        <v>925</v>
      </c>
      <c r="G22" s="14">
        <v>953</v>
      </c>
      <c r="K22" s="1"/>
    </row>
    <row r="23" spans="2:11" x14ac:dyDescent="0.4">
      <c r="B23" s="12" t="s">
        <v>24</v>
      </c>
      <c r="C23" s="14">
        <v>958</v>
      </c>
      <c r="D23" s="14">
        <v>985</v>
      </c>
      <c r="E23" s="14">
        <v>1013</v>
      </c>
      <c r="F23" s="14">
        <v>1013</v>
      </c>
      <c r="G23" s="14">
        <v>1041</v>
      </c>
      <c r="I23" s="2"/>
      <c r="J23" s="2"/>
      <c r="K23" s="1"/>
    </row>
    <row r="24" spans="2:11" x14ac:dyDescent="0.4">
      <c r="B24" s="12" t="s">
        <v>25</v>
      </c>
      <c r="C24" s="14">
        <v>956</v>
      </c>
      <c r="D24" s="14">
        <v>983</v>
      </c>
      <c r="E24" s="14">
        <v>1011</v>
      </c>
      <c r="F24" s="14">
        <v>1012</v>
      </c>
      <c r="G24" s="14">
        <v>1040</v>
      </c>
      <c r="I24" s="2"/>
      <c r="J24" s="2"/>
      <c r="K24" s="1"/>
    </row>
    <row r="25" spans="2:11" x14ac:dyDescent="0.4">
      <c r="B25" s="12" t="s">
        <v>26</v>
      </c>
      <c r="C25" s="14">
        <v>778</v>
      </c>
      <c r="D25" s="14">
        <v>803</v>
      </c>
      <c r="E25" s="14">
        <v>830</v>
      </c>
      <c r="F25" s="14">
        <v>831</v>
      </c>
      <c r="G25" s="14">
        <v>859</v>
      </c>
      <c r="K25" s="1"/>
    </row>
    <row r="26" spans="2:11" x14ac:dyDescent="0.4">
      <c r="B26" s="12" t="s">
        <v>27</v>
      </c>
      <c r="C26" s="14">
        <v>795</v>
      </c>
      <c r="D26" s="14">
        <v>821</v>
      </c>
      <c r="E26" s="14">
        <v>848</v>
      </c>
      <c r="F26" s="14">
        <v>849</v>
      </c>
      <c r="G26" s="14">
        <v>877</v>
      </c>
      <c r="K26" s="1"/>
    </row>
    <row r="27" spans="2:11" x14ac:dyDescent="0.4">
      <c r="B27" s="12" t="s">
        <v>28</v>
      </c>
      <c r="C27" s="14">
        <v>781</v>
      </c>
      <c r="D27" s="14">
        <v>806</v>
      </c>
      <c r="E27" s="14">
        <v>832</v>
      </c>
      <c r="F27" s="14">
        <v>833</v>
      </c>
      <c r="G27" s="14">
        <v>861</v>
      </c>
      <c r="K27" s="1"/>
    </row>
    <row r="28" spans="2:11" x14ac:dyDescent="0.4">
      <c r="B28" s="12" t="s">
        <v>29</v>
      </c>
      <c r="C28" s="14">
        <v>778</v>
      </c>
      <c r="D28" s="14">
        <v>803</v>
      </c>
      <c r="E28" s="14">
        <v>829</v>
      </c>
      <c r="F28" s="14">
        <v>830</v>
      </c>
      <c r="G28" s="14">
        <v>858</v>
      </c>
      <c r="K28" s="1"/>
    </row>
    <row r="29" spans="2:11" x14ac:dyDescent="0.4">
      <c r="B29" s="12" t="s">
        <v>30</v>
      </c>
      <c r="C29" s="14">
        <v>784</v>
      </c>
      <c r="D29" s="14">
        <v>810</v>
      </c>
      <c r="E29" s="14">
        <v>837</v>
      </c>
      <c r="F29" s="14">
        <v>838</v>
      </c>
      <c r="G29" s="14">
        <v>866</v>
      </c>
      <c r="K29" s="1"/>
    </row>
    <row r="30" spans="2:11" x14ac:dyDescent="0.4">
      <c r="B30" s="12" t="s">
        <v>31</v>
      </c>
      <c r="C30" s="14">
        <v>795</v>
      </c>
      <c r="D30" s="14">
        <v>821</v>
      </c>
      <c r="E30" s="14">
        <v>848</v>
      </c>
      <c r="F30" s="14">
        <v>849</v>
      </c>
      <c r="G30" s="14">
        <v>877</v>
      </c>
      <c r="K30" s="1"/>
    </row>
    <row r="31" spans="2:11" x14ac:dyDescent="0.4">
      <c r="B31" s="12" t="s">
        <v>32</v>
      </c>
      <c r="C31" s="14">
        <v>800</v>
      </c>
      <c r="D31" s="14">
        <v>825</v>
      </c>
      <c r="E31" s="14">
        <v>851</v>
      </c>
      <c r="F31" s="14">
        <v>852</v>
      </c>
      <c r="G31" s="14">
        <v>880</v>
      </c>
      <c r="K31" s="1"/>
    </row>
    <row r="32" spans="2:11" x14ac:dyDescent="0.4">
      <c r="B32" s="12" t="s">
        <v>33</v>
      </c>
      <c r="C32" s="14">
        <v>832</v>
      </c>
      <c r="D32" s="14">
        <v>858</v>
      </c>
      <c r="E32" s="14">
        <v>885</v>
      </c>
      <c r="F32" s="14">
        <v>885</v>
      </c>
      <c r="G32" s="14">
        <v>913</v>
      </c>
      <c r="K32" s="1"/>
    </row>
    <row r="33" spans="2:11" x14ac:dyDescent="0.4">
      <c r="B33" s="12" t="s">
        <v>34</v>
      </c>
      <c r="C33" s="14">
        <v>871</v>
      </c>
      <c r="D33" s="14">
        <v>898</v>
      </c>
      <c r="E33" s="14">
        <v>926</v>
      </c>
      <c r="F33" s="14">
        <v>927</v>
      </c>
      <c r="G33" s="14">
        <v>955</v>
      </c>
      <c r="K33" s="1"/>
    </row>
    <row r="34" spans="2:11" x14ac:dyDescent="0.4">
      <c r="B34" s="12" t="s">
        <v>35</v>
      </c>
      <c r="C34" s="14">
        <v>820</v>
      </c>
      <c r="D34" s="14">
        <v>846</v>
      </c>
      <c r="E34" s="14">
        <v>873</v>
      </c>
      <c r="F34" s="14">
        <v>874</v>
      </c>
      <c r="G34" s="14">
        <v>902</v>
      </c>
      <c r="K34" s="1"/>
    </row>
    <row r="35" spans="2:11" x14ac:dyDescent="0.4">
      <c r="B35" s="12" t="s">
        <v>36</v>
      </c>
      <c r="C35" s="14">
        <v>813</v>
      </c>
      <c r="D35" s="14">
        <v>839</v>
      </c>
      <c r="E35" s="14">
        <v>866</v>
      </c>
      <c r="F35" s="14">
        <v>868</v>
      </c>
      <c r="G35" s="14">
        <v>896</v>
      </c>
      <c r="K35" s="1"/>
    </row>
    <row r="36" spans="2:11" x14ac:dyDescent="0.4">
      <c r="B36" s="12" t="s">
        <v>37</v>
      </c>
      <c r="C36" s="14">
        <v>856</v>
      </c>
      <c r="D36" s="14">
        <v>882</v>
      </c>
      <c r="E36" s="14">
        <v>909</v>
      </c>
      <c r="F36" s="14">
        <v>909</v>
      </c>
      <c r="G36" s="14">
        <v>937</v>
      </c>
      <c r="K36" s="1"/>
    </row>
    <row r="37" spans="2:11" x14ac:dyDescent="0.4">
      <c r="B37" s="12" t="s">
        <v>38</v>
      </c>
      <c r="C37" s="14">
        <v>909</v>
      </c>
      <c r="D37" s="14">
        <v>936</v>
      </c>
      <c r="E37" s="14">
        <v>964</v>
      </c>
      <c r="F37" s="14">
        <v>964</v>
      </c>
      <c r="G37" s="14">
        <v>992</v>
      </c>
      <c r="K37" s="1"/>
    </row>
    <row r="38" spans="2:11" x14ac:dyDescent="0.4">
      <c r="B38" s="12" t="s">
        <v>39</v>
      </c>
      <c r="C38" s="14">
        <v>844</v>
      </c>
      <c r="D38" s="14">
        <v>871</v>
      </c>
      <c r="E38" s="14">
        <v>899</v>
      </c>
      <c r="F38" s="14">
        <v>900</v>
      </c>
      <c r="G38" s="14">
        <v>928</v>
      </c>
      <c r="K38" s="1"/>
    </row>
    <row r="39" spans="2:11" x14ac:dyDescent="0.4">
      <c r="B39" s="12" t="s">
        <v>40</v>
      </c>
      <c r="C39" s="14">
        <v>786</v>
      </c>
      <c r="D39" s="14">
        <v>811</v>
      </c>
      <c r="E39" s="14">
        <v>837</v>
      </c>
      <c r="F39" s="14">
        <v>838</v>
      </c>
      <c r="G39" s="14">
        <v>866</v>
      </c>
      <c r="K39" s="1"/>
    </row>
    <row r="40" spans="2:11" x14ac:dyDescent="0.4">
      <c r="B40" s="12" t="s">
        <v>41</v>
      </c>
      <c r="C40" s="14">
        <v>777</v>
      </c>
      <c r="D40" s="14">
        <v>803</v>
      </c>
      <c r="E40" s="14">
        <v>830</v>
      </c>
      <c r="F40" s="14">
        <v>831</v>
      </c>
      <c r="G40" s="14">
        <v>859</v>
      </c>
      <c r="K40" s="1"/>
    </row>
    <row r="41" spans="2:11" x14ac:dyDescent="0.4">
      <c r="B41" s="12" t="s">
        <v>42</v>
      </c>
      <c r="C41" s="14">
        <v>738</v>
      </c>
      <c r="D41" s="14">
        <v>762</v>
      </c>
      <c r="E41" s="14">
        <v>790</v>
      </c>
      <c r="F41" s="14">
        <v>792</v>
      </c>
      <c r="G41" s="14">
        <v>821</v>
      </c>
      <c r="K41" s="1"/>
    </row>
    <row r="42" spans="2:11" x14ac:dyDescent="0.4">
      <c r="B42" s="12" t="s">
        <v>43</v>
      </c>
      <c r="C42" s="14">
        <v>740</v>
      </c>
      <c r="D42" s="14">
        <v>764</v>
      </c>
      <c r="E42" s="14">
        <v>790</v>
      </c>
      <c r="F42" s="14">
        <v>792</v>
      </c>
      <c r="G42" s="14">
        <v>824</v>
      </c>
      <c r="K42" s="1"/>
    </row>
    <row r="43" spans="2:11" x14ac:dyDescent="0.4">
      <c r="B43" s="12" t="s">
        <v>44</v>
      </c>
      <c r="C43" s="14">
        <v>781</v>
      </c>
      <c r="D43" s="14">
        <v>807</v>
      </c>
      <c r="E43" s="14">
        <v>833</v>
      </c>
      <c r="F43" s="14">
        <v>834</v>
      </c>
      <c r="G43" s="14">
        <v>862</v>
      </c>
      <c r="K43" s="1"/>
    </row>
    <row r="44" spans="2:11" x14ac:dyDescent="0.4">
      <c r="B44" s="12" t="s">
        <v>45</v>
      </c>
      <c r="C44" s="14">
        <v>818</v>
      </c>
      <c r="D44" s="14">
        <v>844</v>
      </c>
      <c r="E44" s="14">
        <v>871</v>
      </c>
      <c r="F44" s="14">
        <v>871</v>
      </c>
      <c r="G44" s="14">
        <v>899</v>
      </c>
      <c r="K44" s="1"/>
    </row>
    <row r="45" spans="2:11" x14ac:dyDescent="0.4">
      <c r="B45" s="12" t="s">
        <v>46</v>
      </c>
      <c r="C45" s="14">
        <v>777</v>
      </c>
      <c r="D45" s="14">
        <v>802</v>
      </c>
      <c r="E45" s="14">
        <v>829</v>
      </c>
      <c r="F45" s="14">
        <v>829</v>
      </c>
      <c r="G45" s="14">
        <v>857</v>
      </c>
      <c r="K45" s="1"/>
    </row>
    <row r="46" spans="2:11" x14ac:dyDescent="0.4">
      <c r="B46" s="12" t="s">
        <v>47</v>
      </c>
      <c r="C46" s="14">
        <v>740</v>
      </c>
      <c r="D46" s="14">
        <v>766</v>
      </c>
      <c r="E46" s="14">
        <v>793</v>
      </c>
      <c r="F46" s="14">
        <v>796</v>
      </c>
      <c r="G46" s="14">
        <v>824</v>
      </c>
      <c r="K46" s="1"/>
    </row>
    <row r="47" spans="2:11" x14ac:dyDescent="0.4">
      <c r="B47" s="12" t="s">
        <v>48</v>
      </c>
      <c r="C47" s="14">
        <v>766</v>
      </c>
      <c r="D47" s="14">
        <v>792</v>
      </c>
      <c r="E47" s="14">
        <v>818</v>
      </c>
      <c r="F47" s="14">
        <v>820</v>
      </c>
      <c r="G47" s="14">
        <v>848</v>
      </c>
      <c r="K47" s="1"/>
    </row>
    <row r="48" spans="2:11" x14ac:dyDescent="0.4">
      <c r="B48" s="12" t="s">
        <v>49</v>
      </c>
      <c r="C48" s="14">
        <v>739</v>
      </c>
      <c r="D48" s="14">
        <v>764</v>
      </c>
      <c r="E48" s="14">
        <v>790</v>
      </c>
      <c r="F48" s="14">
        <v>793</v>
      </c>
      <c r="G48" s="14">
        <v>821</v>
      </c>
      <c r="K48" s="1"/>
    </row>
    <row r="49" spans="2:11" x14ac:dyDescent="0.4">
      <c r="B49" s="12" t="s">
        <v>50</v>
      </c>
      <c r="C49" s="14">
        <v>737</v>
      </c>
      <c r="D49" s="14">
        <v>762</v>
      </c>
      <c r="E49" s="14">
        <v>790</v>
      </c>
      <c r="F49" s="14">
        <v>792</v>
      </c>
      <c r="G49" s="14">
        <v>820</v>
      </c>
      <c r="K49" s="1"/>
    </row>
    <row r="50" spans="2:11" x14ac:dyDescent="0.4">
      <c r="B50" s="12" t="s">
        <v>51</v>
      </c>
      <c r="C50" s="14">
        <v>789</v>
      </c>
      <c r="D50" s="14">
        <v>814</v>
      </c>
      <c r="E50" s="14">
        <v>841</v>
      </c>
      <c r="F50" s="14">
        <v>842</v>
      </c>
      <c r="G50" s="14">
        <v>870</v>
      </c>
      <c r="K50" s="1"/>
    </row>
    <row r="51" spans="2:11" x14ac:dyDescent="0.4">
      <c r="B51" s="12" t="s">
        <v>52</v>
      </c>
      <c r="C51" s="14">
        <v>737</v>
      </c>
      <c r="D51" s="14">
        <v>762</v>
      </c>
      <c r="E51" s="14">
        <v>790</v>
      </c>
      <c r="F51" s="14">
        <v>792</v>
      </c>
      <c r="G51" s="14">
        <v>821</v>
      </c>
      <c r="K51" s="1"/>
    </row>
    <row r="52" spans="2:11" x14ac:dyDescent="0.4">
      <c r="B52" s="12" t="s">
        <v>53</v>
      </c>
      <c r="C52" s="14">
        <v>737</v>
      </c>
      <c r="D52" s="14">
        <v>762</v>
      </c>
      <c r="E52" s="14">
        <v>790</v>
      </c>
      <c r="F52" s="14">
        <v>793</v>
      </c>
      <c r="G52" s="14">
        <v>821</v>
      </c>
      <c r="K52" s="1"/>
    </row>
    <row r="53" spans="2:11" x14ac:dyDescent="0.4">
      <c r="B53" s="12" t="s">
        <v>54</v>
      </c>
      <c r="C53" s="14">
        <v>737</v>
      </c>
      <c r="D53" s="14">
        <v>762</v>
      </c>
      <c r="E53" s="14">
        <v>790</v>
      </c>
      <c r="F53" s="14">
        <v>793</v>
      </c>
      <c r="G53" s="14">
        <v>821</v>
      </c>
      <c r="K53" s="1"/>
    </row>
    <row r="54" spans="2:11" x14ac:dyDescent="0.4">
      <c r="B54" s="12" t="s">
        <v>55</v>
      </c>
      <c r="C54" s="14">
        <v>737</v>
      </c>
      <c r="D54" s="14">
        <v>762</v>
      </c>
      <c r="E54" s="14">
        <v>790</v>
      </c>
      <c r="F54" s="14">
        <v>792</v>
      </c>
      <c r="G54" s="14">
        <v>822</v>
      </c>
      <c r="K54" s="1"/>
    </row>
    <row r="55" spans="2:11" x14ac:dyDescent="0.4">
      <c r="B55" s="12" t="s">
        <v>56</v>
      </c>
      <c r="C55" s="14">
        <v>737</v>
      </c>
      <c r="D55" s="14">
        <v>762</v>
      </c>
      <c r="E55" s="14">
        <v>790</v>
      </c>
      <c r="F55" s="14">
        <v>793</v>
      </c>
      <c r="G55" s="14">
        <v>821</v>
      </c>
      <c r="K55" s="1"/>
    </row>
    <row r="56" spans="2:11" x14ac:dyDescent="0.4">
      <c r="B56" s="12" t="s">
        <v>57</v>
      </c>
      <c r="C56" s="14">
        <v>737</v>
      </c>
      <c r="D56" s="14">
        <v>761</v>
      </c>
      <c r="E56" s="14">
        <v>790</v>
      </c>
      <c r="F56" s="14">
        <v>793</v>
      </c>
      <c r="G56" s="14">
        <v>821</v>
      </c>
      <c r="K56" s="1"/>
    </row>
    <row r="57" spans="2:11" x14ac:dyDescent="0.4">
      <c r="B57" s="12" t="s">
        <v>58</v>
      </c>
      <c r="C57" s="14">
        <v>737</v>
      </c>
      <c r="D57" s="14">
        <v>762</v>
      </c>
      <c r="E57" s="14">
        <v>790</v>
      </c>
      <c r="F57" s="14">
        <v>792</v>
      </c>
      <c r="G57" s="14">
        <v>820</v>
      </c>
      <c r="K57" s="1"/>
    </row>
  </sheetData>
  <phoneticPr fontId="2"/>
  <dataValidations count="1">
    <dataValidation type="list" allowBlank="1" showInputMessage="1" showErrorMessage="1" sqref="B2" xr:uid="{112EF654-5800-4F3B-BA69-75CE0E21FDBF}">
      <formula1>$B$11:$B$57</formula1>
    </dataValidation>
  </dataValidations>
  <hyperlinks>
    <hyperlink ref="D9" r:id="rId1" xr:uid="{404C3783-F73F-4899-933B-A072EB2485E0}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35BD-17AD-47C7-98D2-E749721A6426}">
  <dimension ref="A1:A7"/>
  <sheetViews>
    <sheetView showGridLines="0" workbookViewId="0"/>
  </sheetViews>
  <sheetFormatPr defaultRowHeight="18.75" x14ac:dyDescent="0.4"/>
  <sheetData>
    <row r="1" spans="1:1" x14ac:dyDescent="0.4">
      <c r="A1" t="s">
        <v>73</v>
      </c>
    </row>
    <row r="2" spans="1:1" x14ac:dyDescent="0.4">
      <c r="A2" t="s">
        <v>82</v>
      </c>
    </row>
    <row r="3" spans="1:1" x14ac:dyDescent="0.4">
      <c r="A3" t="s">
        <v>74</v>
      </c>
    </row>
    <row r="4" spans="1:1" x14ac:dyDescent="0.4">
      <c r="A4" t="s">
        <v>75</v>
      </c>
    </row>
    <row r="5" spans="1:1" x14ac:dyDescent="0.4">
      <c r="A5" t="s">
        <v>76</v>
      </c>
    </row>
    <row r="6" spans="1:1" x14ac:dyDescent="0.4">
      <c r="A6" t="s">
        <v>77</v>
      </c>
    </row>
    <row r="7" spans="1:1" x14ac:dyDescent="0.4">
      <c r="A7" t="s">
        <v>78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(印刷用)価格改定参考資料</vt:lpstr>
      <vt:lpstr>→入力用</vt:lpstr>
      <vt:lpstr>①材料価格</vt:lpstr>
      <vt:lpstr>②最低賃金</vt:lpstr>
      <vt:lpstr>(使い方)</vt:lpstr>
      <vt:lpstr>'(印刷用)価格改定参考資料'!Print_Area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2022-09-09T04:33:26Z</dcterms:created>
  <dcterms:modified xsi:type="dcterms:W3CDTF">2022-09-09T04:33:30Z</dcterms:modified>
</cp:coreProperties>
</file>